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4295" windowHeight="4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8" i="1"/>
  <c r="C14"/>
  <c r="E46"/>
  <c r="C46"/>
  <c r="E37"/>
  <c r="E36"/>
  <c r="C37"/>
  <c r="C36"/>
  <c r="E32"/>
  <c r="E31"/>
  <c r="C32"/>
  <c r="C31"/>
  <c r="E28"/>
  <c r="C28"/>
  <c r="E25"/>
  <c r="C25"/>
  <c r="E15"/>
  <c r="E14"/>
  <c r="E13"/>
  <c r="E12"/>
  <c r="E11"/>
  <c r="C15"/>
  <c r="C13"/>
  <c r="C12"/>
  <c r="C11"/>
  <c r="E8"/>
  <c r="C8"/>
  <c r="B48"/>
  <c r="D48"/>
  <c r="D47"/>
  <c r="B47"/>
  <c r="B33"/>
  <c r="D33"/>
  <c r="D16"/>
  <c r="B16"/>
  <c r="D38"/>
  <c r="D29"/>
  <c r="D26"/>
  <c r="D9"/>
  <c r="B38"/>
  <c r="B29"/>
  <c r="B26"/>
  <c r="B9"/>
  <c r="C47" l="1"/>
  <c r="E26"/>
  <c r="E33"/>
  <c r="E47"/>
  <c r="E29"/>
  <c r="C29"/>
  <c r="C26"/>
  <c r="C33"/>
  <c r="C9" l="1"/>
  <c r="E9"/>
  <c r="E38"/>
  <c r="E16"/>
  <c r="E48" s="1"/>
  <c r="C16"/>
  <c r="C38"/>
</calcChain>
</file>

<file path=xl/sharedStrings.xml><?xml version="1.0" encoding="utf-8"?>
<sst xmlns="http://schemas.openxmlformats.org/spreadsheetml/2006/main" count="78" uniqueCount="43">
  <si>
    <t>บัญชีสรุปจำนวนโครงการและงบประมาณ</t>
  </si>
  <si>
    <t>องค์การบริหารส่วนตำบลยะรัง อำเภอยะรัง จังหวัดปัตตานี</t>
  </si>
  <si>
    <t>ยุทธศาสตร์/แนวทางการพัฒนา</t>
  </si>
  <si>
    <t>จำนวนโครงการ</t>
  </si>
  <si>
    <t>ที่ดำเนินการ</t>
  </si>
  <si>
    <t>คิดเป็นร้อยละ</t>
  </si>
  <si>
    <t>ของโครงการทั้งหมด</t>
  </si>
  <si>
    <t>จำนวนงบประมาณ</t>
  </si>
  <si>
    <t>ของงบประมาณทั้งหมด</t>
  </si>
  <si>
    <t>หน่วยงาน</t>
  </si>
  <si>
    <t>รับผิดชอบหลัก</t>
  </si>
  <si>
    <t>1. ยุทธศาสตร์การพัฒนาและเสริมสร้างความเข้มแข็งของระบบเศรษฐกิจ</t>
  </si>
  <si>
    <t>ชุมชนและการแก้ไขปัญหาความยากจน</t>
  </si>
  <si>
    <t>1.1  แผนงานสร้างความเข็มแข็งของชุมชน</t>
  </si>
  <si>
    <t>รวม</t>
  </si>
  <si>
    <t>2.  ยุทธศาสตร์การพัฒนาคนและสังคมให้มีคุณภาพ</t>
  </si>
  <si>
    <t>3.1 แผนงานการศาสนา วัฒนธรรมและนันทนาการ</t>
  </si>
  <si>
    <t>4.   ยุทธศาสตร์การพัฒนาการบริหารจัดการที่ดี</t>
  </si>
  <si>
    <t>4.1 แผนงานการบริหารงานทั่วไป</t>
  </si>
  <si>
    <t>5.  ยุทธศาสตร์การพัฒนาโครงสร้างพื้นฐานให้ได้มาตรฐาน</t>
  </si>
  <si>
    <t>6.1 แผนงานเคหะและชุมชน</t>
  </si>
  <si>
    <t>อย่างยั่งยืน</t>
  </si>
  <si>
    <t>6.  ยุทธศาสตร์การพัฒนาจัดการทรัพยากรธรรมชาติและสิ่งแวดล้อม</t>
  </si>
  <si>
    <t>7.1 แผนการรักษาความสงบภายใน</t>
  </si>
  <si>
    <t>สันติสุข</t>
  </si>
  <si>
    <t>รวมทั้งสิ้น</t>
  </si>
  <si>
    <t>7.  ยุทธศาสตร์การพัฒนาส่งเสริมการรักษาความมั่นคงและเสริมสร้าง</t>
  </si>
  <si>
    <t>สำนักปลัด</t>
  </si>
  <si>
    <t>กองการศึกษา</t>
  </si>
  <si>
    <t>กองช่าง</t>
  </si>
  <si>
    <t>แผนการดำเนินงาน ประจำปีงบประมาณ พ.ศ.2562</t>
  </si>
  <si>
    <r>
      <t>2.3</t>
    </r>
    <r>
      <rPr>
        <sz val="7"/>
        <color theme="1"/>
        <rFont val="Times New Roman"/>
        <family val="1"/>
      </rPr>
      <t xml:space="preserve">      </t>
    </r>
    <r>
      <rPr>
        <sz val="16"/>
        <color theme="1"/>
        <rFont val="TH SarabunPSK"/>
        <family val="2"/>
      </rPr>
      <t>แผนงานสร้างความเข้มแข็งของชุมชน</t>
    </r>
  </si>
  <si>
    <t>2.2   แผนงานสาธารณสุข</t>
  </si>
  <si>
    <t>2.1   แผนงานการศึกษา</t>
  </si>
  <si>
    <t>ส่งเสริมการท่องเที่ยว</t>
  </si>
  <si>
    <t>3.   ยุทธศาสตร์การพัฒนาการกีฬาสู่ความเป็นเลิศและ</t>
  </si>
  <si>
    <t>6.2 แผนงานการเกษตร</t>
  </si>
  <si>
    <t>5.1  แผนงานอุตสาหกรรมและการโยธา</t>
  </si>
  <si>
    <t>กองสาธารณสุขฯ</t>
  </si>
  <si>
    <t>2.4  แผนงานการศาสนา วัฒนธรรม และนันทนาการ</t>
  </si>
  <si>
    <t>กองการศึกษาฯ</t>
  </si>
  <si>
    <t>2.5  แผนงานงบกลาง</t>
  </si>
  <si>
    <t>5.2 แผนงานเคหะและชุมชน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</si>
</sst>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7"/>
      <color theme="1"/>
      <name val="Times New Roman"/>
      <family val="1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/>
    <xf numFmtId="0" fontId="6" fillId="0" borderId="2" xfId="0" applyFont="1" applyBorder="1"/>
    <xf numFmtId="0" fontId="6" fillId="0" borderId="6" xfId="0" applyFont="1" applyBorder="1"/>
    <xf numFmtId="0" fontId="5" fillId="0" borderId="6" xfId="0" applyFont="1" applyBorder="1" applyAlignment="1"/>
    <xf numFmtId="0" fontId="5" fillId="0" borderId="6" xfId="0" applyFont="1" applyBorder="1"/>
    <xf numFmtId="0" fontId="6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6" xfId="0" applyFont="1" applyBorder="1" applyAlignment="1"/>
    <xf numFmtId="2" fontId="1" fillId="0" borderId="6" xfId="0" applyNumberFormat="1" applyFont="1" applyBorder="1"/>
    <xf numFmtId="2" fontId="4" fillId="0" borderId="1" xfId="0" applyNumberFormat="1" applyFont="1" applyBorder="1"/>
    <xf numFmtId="0" fontId="9" fillId="0" borderId="2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6" xfId="0" applyFont="1" applyBorder="1" applyAlignment="1">
      <alignment horizontal="center"/>
    </xf>
    <xf numFmtId="2" fontId="9" fillId="0" borderId="6" xfId="0" applyNumberFormat="1" applyFont="1" applyBorder="1"/>
    <xf numFmtId="187" fontId="9" fillId="0" borderId="6" xfId="1" applyNumberFormat="1" applyFont="1" applyBorder="1"/>
    <xf numFmtId="0" fontId="8" fillId="0" borderId="1" xfId="0" applyFont="1" applyBorder="1" applyAlignment="1">
      <alignment horizontal="center"/>
    </xf>
    <xf numFmtId="2" fontId="8" fillId="0" borderId="7" xfId="0" applyNumberFormat="1" applyFont="1" applyBorder="1"/>
    <xf numFmtId="187" fontId="8" fillId="0" borderId="1" xfId="0" applyNumberFormat="1" applyFont="1" applyBorder="1"/>
    <xf numFmtId="0" fontId="9" fillId="0" borderId="9" xfId="0" applyFont="1" applyBorder="1"/>
    <xf numFmtId="0" fontId="9" fillId="0" borderId="6" xfId="0" applyFont="1" applyBorder="1" applyAlignment="1"/>
    <xf numFmtId="187" fontId="1" fillId="0" borderId="8" xfId="1" applyNumberFormat="1" applyFont="1" applyBorder="1"/>
    <xf numFmtId="187" fontId="1" fillId="0" borderId="0" xfId="1" applyNumberFormat="1" applyFont="1" applyBorder="1"/>
    <xf numFmtId="3" fontId="1" fillId="0" borderId="0" xfId="0" applyNumberFormat="1" applyFont="1" applyBorder="1"/>
    <xf numFmtId="187" fontId="4" fillId="0" borderId="7" xfId="1" applyNumberFormat="1" applyFont="1" applyBorder="1"/>
    <xf numFmtId="3" fontId="4" fillId="0" borderId="7" xfId="0" applyNumberFormat="1" applyFont="1" applyBorder="1"/>
    <xf numFmtId="187" fontId="4" fillId="0" borderId="7" xfId="0" applyNumberFormat="1" applyFont="1" applyBorder="1"/>
    <xf numFmtId="0" fontId="6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9" fillId="0" borderId="9" xfId="0" applyNumberFormat="1" applyFont="1" applyBorder="1"/>
    <xf numFmtId="43" fontId="9" fillId="0" borderId="0" xfId="0" applyNumberFormat="1" applyFont="1" applyBorder="1"/>
    <xf numFmtId="2" fontId="1" fillId="0" borderId="2" xfId="0" applyNumberFormat="1" applyFont="1" applyBorder="1"/>
    <xf numFmtId="43" fontId="8" fillId="0" borderId="1" xfId="0" applyNumberFormat="1" applyFont="1" applyBorder="1"/>
    <xf numFmtId="43" fontId="4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/>
    <xf numFmtId="187" fontId="8" fillId="0" borderId="0" xfId="0" applyNumberFormat="1" applyFont="1" applyBorder="1"/>
    <xf numFmtId="43" fontId="8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2" fontId="1" fillId="0" borderId="0" xfId="0" applyNumberFormat="1" applyFont="1" applyBorder="1"/>
    <xf numFmtId="2" fontId="4" fillId="0" borderId="0" xfId="0" applyNumberFormat="1" applyFont="1" applyBorder="1"/>
    <xf numFmtId="3" fontId="4" fillId="0" borderId="0" xfId="0" applyNumberFormat="1" applyFont="1" applyBorder="1"/>
    <xf numFmtId="0" fontId="6" fillId="0" borderId="6" xfId="0" applyFont="1" applyBorder="1" applyAlignment="1">
      <alignment horizontal="center"/>
    </xf>
    <xf numFmtId="2" fontId="4" fillId="0" borderId="6" xfId="0" applyNumberFormat="1" applyFont="1" applyBorder="1"/>
    <xf numFmtId="187" fontId="4" fillId="0" borderId="6" xfId="1" applyNumberFormat="1" applyFont="1" applyBorder="1"/>
    <xf numFmtId="187" fontId="4" fillId="0" borderId="0" xfId="1" applyNumberFormat="1" applyFont="1" applyBorder="1"/>
    <xf numFmtId="43" fontId="4" fillId="0" borderId="0" xfId="0" applyNumberFormat="1" applyFont="1" applyBorder="1"/>
    <xf numFmtId="187" fontId="8" fillId="0" borderId="7" xfId="1" applyNumberFormat="1" applyFont="1" applyBorder="1"/>
    <xf numFmtId="0" fontId="8" fillId="0" borderId="7" xfId="0" applyFont="1" applyBorder="1" applyAlignment="1">
      <alignment horizontal="center"/>
    </xf>
    <xf numFmtId="2" fontId="8" fillId="0" borderId="1" xfId="0" applyNumberFormat="1" applyFont="1" applyBorder="1"/>
    <xf numFmtId="43" fontId="9" fillId="0" borderId="3" xfId="0" applyNumberFormat="1" applyFont="1" applyBorder="1"/>
    <xf numFmtId="43" fontId="9" fillId="0" borderId="6" xfId="0" applyNumberFormat="1" applyFont="1" applyBorder="1"/>
    <xf numFmtId="0" fontId="1" fillId="0" borderId="10" xfId="0" applyFont="1" applyBorder="1"/>
    <xf numFmtId="0" fontId="6" fillId="0" borderId="10" xfId="0" applyFont="1" applyBorder="1"/>
    <xf numFmtId="187" fontId="9" fillId="0" borderId="0" xfId="1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8" fillId="0" borderId="0" xfId="1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942975</xdr:colOff>
      <xdr:row>0</xdr:row>
      <xdr:rowOff>76200</xdr:rowOff>
    </xdr:from>
    <xdr:ext cx="1114425" cy="271356"/>
    <xdr:sp macro="" textlink="">
      <xdr:nvSpPr>
        <xdr:cNvPr id="2" name="TextBox 1"/>
        <xdr:cNvSpPr txBox="1"/>
      </xdr:nvSpPr>
      <xdr:spPr>
        <a:xfrm>
          <a:off x="7829550" y="76200"/>
          <a:ext cx="1114425" cy="271356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100"/>
            <a:t>แบบ ผด</a:t>
          </a:r>
          <a:r>
            <a:rPr lang="en-US" sz="1100"/>
            <a:t>.</a:t>
          </a:r>
          <a:r>
            <a:rPr lang="th-TH" sz="1100"/>
            <a:t> 01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selection activeCell="C48" sqref="C48"/>
    </sheetView>
  </sheetViews>
  <sheetFormatPr defaultRowHeight="24"/>
  <cols>
    <col min="1" max="1" width="48.125" style="1" customWidth="1"/>
    <col min="2" max="2" width="11.875" style="1" customWidth="1"/>
    <col min="3" max="3" width="14.875" style="1" customWidth="1"/>
    <col min="4" max="4" width="15.5" style="1" customWidth="1"/>
    <col min="5" max="5" width="17.5" style="1" customWidth="1"/>
    <col min="6" max="6" width="12.25" style="1" customWidth="1"/>
    <col min="7" max="7" width="9" style="1"/>
    <col min="8" max="8" width="6" style="1" customWidth="1"/>
    <col min="9" max="9" width="9.5" style="1" customWidth="1"/>
    <col min="10" max="10" width="4.5" style="1" customWidth="1"/>
    <col min="11" max="11" width="3" style="1" customWidth="1"/>
    <col min="12" max="12" width="7.375" style="1" customWidth="1"/>
    <col min="13" max="13" width="6.125" style="1" customWidth="1"/>
    <col min="14" max="14" width="11.125" style="1" customWidth="1"/>
    <col min="15" max="16384" width="9" style="1"/>
  </cols>
  <sheetData>
    <row r="1" spans="1:13" ht="26.25" customHeight="1">
      <c r="A1" s="82" t="s">
        <v>0</v>
      </c>
      <c r="B1" s="82"/>
      <c r="C1" s="82"/>
      <c r="D1" s="82"/>
      <c r="E1" s="82"/>
      <c r="F1" s="82"/>
      <c r="G1" s="3"/>
      <c r="H1" s="3"/>
      <c r="I1" s="3"/>
      <c r="J1" s="3"/>
      <c r="K1" s="3"/>
      <c r="L1" s="3"/>
      <c r="M1" s="3"/>
    </row>
    <row r="2" spans="1:13" ht="26.25" customHeight="1">
      <c r="A2" s="82" t="s">
        <v>30</v>
      </c>
      <c r="B2" s="82"/>
      <c r="C2" s="82"/>
      <c r="D2" s="82"/>
      <c r="E2" s="82"/>
      <c r="F2" s="82"/>
      <c r="G2" s="3"/>
      <c r="H2" s="3"/>
      <c r="I2" s="3"/>
      <c r="J2" s="3"/>
      <c r="K2" s="3"/>
      <c r="L2" s="3"/>
      <c r="M2" s="3"/>
    </row>
    <row r="3" spans="1:13" ht="26.25" customHeight="1">
      <c r="A3" s="82" t="s">
        <v>1</v>
      </c>
      <c r="B3" s="82"/>
      <c r="C3" s="82"/>
      <c r="D3" s="82"/>
      <c r="E3" s="82"/>
      <c r="F3" s="82"/>
      <c r="G3" s="3"/>
      <c r="H3" s="3"/>
      <c r="I3" s="3"/>
      <c r="J3" s="3"/>
      <c r="K3" s="3"/>
      <c r="L3" s="3"/>
      <c r="M3" s="3"/>
    </row>
    <row r="4" spans="1:13">
      <c r="A4" s="80" t="s">
        <v>2</v>
      </c>
      <c r="B4" s="13" t="s">
        <v>3</v>
      </c>
      <c r="C4" s="14" t="s">
        <v>5</v>
      </c>
      <c r="D4" s="80" t="s">
        <v>7</v>
      </c>
      <c r="E4" s="15" t="s">
        <v>5</v>
      </c>
      <c r="F4" s="13" t="s">
        <v>9</v>
      </c>
      <c r="H4" s="2"/>
    </row>
    <row r="5" spans="1:13">
      <c r="A5" s="81"/>
      <c r="B5" s="16" t="s">
        <v>4</v>
      </c>
      <c r="C5" s="17" t="s">
        <v>6</v>
      </c>
      <c r="D5" s="81"/>
      <c r="E5" s="17" t="s">
        <v>8</v>
      </c>
      <c r="F5" s="16" t="s">
        <v>10</v>
      </c>
    </row>
    <row r="6" spans="1:13">
      <c r="A6" s="4" t="s">
        <v>11</v>
      </c>
      <c r="B6" s="24"/>
      <c r="C6" s="25"/>
      <c r="D6" s="24"/>
      <c r="E6" s="25"/>
      <c r="F6" s="49"/>
    </row>
    <row r="7" spans="1:13">
      <c r="A7" s="5" t="s">
        <v>12</v>
      </c>
      <c r="B7" s="26"/>
      <c r="C7" s="27"/>
      <c r="D7" s="26"/>
      <c r="E7" s="27"/>
      <c r="F7" s="50"/>
    </row>
    <row r="8" spans="1:13">
      <c r="A8" s="35" t="s">
        <v>13</v>
      </c>
      <c r="B8" s="28">
        <v>3</v>
      </c>
      <c r="C8" s="29">
        <f>(B8/B48*100)</f>
        <v>5.1724137931034484</v>
      </c>
      <c r="D8" s="30">
        <v>95000</v>
      </c>
      <c r="E8" s="45">
        <f>(D8/D48)*100</f>
        <v>0.44821684712191467</v>
      </c>
      <c r="F8" s="50" t="s">
        <v>27</v>
      </c>
    </row>
    <row r="9" spans="1:13">
      <c r="A9" s="8" t="s">
        <v>14</v>
      </c>
      <c r="B9" s="31">
        <f>SUM(B6,B8)</f>
        <v>3</v>
      </c>
      <c r="C9" s="32">
        <f>SUM(C8)</f>
        <v>5.1724137931034484</v>
      </c>
      <c r="D9" s="33">
        <f>SUM(D8)</f>
        <v>95000</v>
      </c>
      <c r="E9" s="47">
        <f>SUM(E8)</f>
        <v>0.44821684712191467</v>
      </c>
      <c r="F9" s="51"/>
    </row>
    <row r="10" spans="1:13">
      <c r="A10" s="5" t="s">
        <v>15</v>
      </c>
      <c r="B10" s="28"/>
      <c r="C10" s="27"/>
      <c r="D10" s="26"/>
      <c r="E10" s="27"/>
      <c r="F10" s="50"/>
    </row>
    <row r="11" spans="1:13">
      <c r="A11" s="6" t="s">
        <v>33</v>
      </c>
      <c r="B11" s="28">
        <v>9</v>
      </c>
      <c r="C11" s="29">
        <f>(B11/B48*100)</f>
        <v>15.517241379310345</v>
      </c>
      <c r="D11" s="30">
        <v>5342338</v>
      </c>
      <c r="E11" s="45">
        <f>(D11/D48)*100</f>
        <v>25.205535732837848</v>
      </c>
      <c r="F11" s="50" t="s">
        <v>28</v>
      </c>
    </row>
    <row r="12" spans="1:13">
      <c r="A12" s="7" t="s">
        <v>32</v>
      </c>
      <c r="B12" s="28">
        <v>9</v>
      </c>
      <c r="C12" s="29">
        <f>(B12/B48)*100</f>
        <v>15.517241379310345</v>
      </c>
      <c r="D12" s="30">
        <v>379760</v>
      </c>
      <c r="E12" s="45">
        <f>(D12/D48)*100</f>
        <v>1.7917350511896666</v>
      </c>
      <c r="F12" s="50" t="s">
        <v>38</v>
      </c>
    </row>
    <row r="13" spans="1:13">
      <c r="A13" s="6" t="s">
        <v>31</v>
      </c>
      <c r="B13" s="28">
        <v>9</v>
      </c>
      <c r="C13" s="29">
        <f>(B13/B48)*100</f>
        <v>15.517241379310345</v>
      </c>
      <c r="D13" s="30">
        <v>469000</v>
      </c>
      <c r="E13" s="45">
        <f>(D13/D48)*100</f>
        <v>2.2127758031597682</v>
      </c>
      <c r="F13" s="50" t="s">
        <v>27</v>
      </c>
    </row>
    <row r="14" spans="1:13">
      <c r="A14" s="9" t="s">
        <v>39</v>
      </c>
      <c r="B14" s="28">
        <v>4</v>
      </c>
      <c r="C14" s="29">
        <f>(B14/B48)*100</f>
        <v>6.8965517241379306</v>
      </c>
      <c r="D14" s="30">
        <v>430000</v>
      </c>
      <c r="E14" s="45">
        <f>(D14/D48)*100</f>
        <v>2.0287709922360349</v>
      </c>
      <c r="F14" s="50" t="s">
        <v>40</v>
      </c>
    </row>
    <row r="15" spans="1:13">
      <c r="A15" s="77" t="s">
        <v>41</v>
      </c>
      <c r="B15" s="28">
        <v>2</v>
      </c>
      <c r="C15" s="29">
        <f>(B15/B48)*100</f>
        <v>3.4482758620689653</v>
      </c>
      <c r="D15" s="30">
        <v>7583400</v>
      </c>
      <c r="E15" s="45">
        <f>(D15/D48)*100</f>
        <v>35.779027773308712</v>
      </c>
      <c r="F15" s="50" t="s">
        <v>27</v>
      </c>
    </row>
    <row r="16" spans="1:13">
      <c r="A16" s="31" t="s">
        <v>14</v>
      </c>
      <c r="B16" s="31">
        <f>SUM(B10:B15)</f>
        <v>33</v>
      </c>
      <c r="C16" s="32">
        <f>SUM(C10:C15)</f>
        <v>56.896551724137929</v>
      </c>
      <c r="D16" s="33">
        <f>SUM(D10:D15)</f>
        <v>14204498</v>
      </c>
      <c r="E16" s="47">
        <f>SUM(E10:E15)</f>
        <v>67.017845352732024</v>
      </c>
      <c r="F16" s="51"/>
    </row>
    <row r="17" spans="1:7">
      <c r="A17" s="57"/>
      <c r="B17" s="57"/>
      <c r="C17" s="58"/>
      <c r="D17" s="59"/>
      <c r="E17" s="60"/>
      <c r="F17" s="55"/>
    </row>
    <row r="18" spans="1:7">
      <c r="A18" s="10"/>
      <c r="B18" s="54"/>
      <c r="C18" s="27"/>
      <c r="D18" s="27"/>
      <c r="E18" s="27"/>
      <c r="F18" s="55"/>
    </row>
    <row r="19" spans="1:7">
      <c r="A19" s="56"/>
      <c r="B19" s="57"/>
      <c r="C19" s="58"/>
      <c r="D19" s="59"/>
      <c r="E19" s="60"/>
      <c r="F19" s="55">
        <v>4</v>
      </c>
    </row>
    <row r="20" spans="1:7">
      <c r="A20" s="42"/>
      <c r="B20" s="43"/>
      <c r="C20" s="44"/>
      <c r="D20" s="34"/>
      <c r="E20" s="34"/>
      <c r="F20" s="52"/>
      <c r="G20" s="10"/>
    </row>
    <row r="21" spans="1:7">
      <c r="A21" s="80" t="s">
        <v>2</v>
      </c>
      <c r="B21" s="18" t="s">
        <v>3</v>
      </c>
      <c r="C21" s="19" t="s">
        <v>5</v>
      </c>
      <c r="D21" s="80" t="s">
        <v>7</v>
      </c>
      <c r="E21" s="13" t="s">
        <v>5</v>
      </c>
      <c r="F21" s="13" t="s">
        <v>9</v>
      </c>
    </row>
    <row r="22" spans="1:7">
      <c r="A22" s="81"/>
      <c r="B22" s="20" t="s">
        <v>4</v>
      </c>
      <c r="C22" s="16" t="s">
        <v>6</v>
      </c>
      <c r="D22" s="81"/>
      <c r="E22" s="16" t="s">
        <v>8</v>
      </c>
      <c r="F22" s="16" t="s">
        <v>10</v>
      </c>
    </row>
    <row r="23" spans="1:7">
      <c r="A23" s="78" t="s">
        <v>35</v>
      </c>
      <c r="B23" s="61"/>
      <c r="C23" s="22"/>
      <c r="D23" s="36"/>
      <c r="E23" s="46"/>
      <c r="F23" s="49"/>
    </row>
    <row r="24" spans="1:7">
      <c r="A24" s="5" t="s">
        <v>34</v>
      </c>
      <c r="B24" s="10"/>
      <c r="C24" s="9"/>
      <c r="D24" s="10"/>
      <c r="E24" s="9"/>
      <c r="F24" s="50"/>
    </row>
    <row r="25" spans="1:7">
      <c r="A25" s="77" t="s">
        <v>16</v>
      </c>
      <c r="B25" s="62">
        <v>4</v>
      </c>
      <c r="C25" s="29">
        <f>(B25/B48)*100</f>
        <v>6.8965517241379306</v>
      </c>
      <c r="D25" s="37">
        <v>466900</v>
      </c>
      <c r="E25" s="75">
        <f>(D25/D48)*100</f>
        <v>2.2028678518023366</v>
      </c>
      <c r="F25" s="50" t="s">
        <v>40</v>
      </c>
    </row>
    <row r="26" spans="1:7">
      <c r="A26" s="8" t="s">
        <v>14</v>
      </c>
      <c r="B26" s="12">
        <f>SUM(B25)</f>
        <v>4</v>
      </c>
      <c r="C26" s="23">
        <f>SUM(C25)</f>
        <v>6.8965517241379306</v>
      </c>
      <c r="D26" s="41">
        <f>SUM(D25)</f>
        <v>466900</v>
      </c>
      <c r="E26" s="47">
        <f>SUM(E25)</f>
        <v>2.2028678518023366</v>
      </c>
      <c r="F26" s="51"/>
    </row>
    <row r="27" spans="1:7">
      <c r="A27" s="5" t="s">
        <v>17</v>
      </c>
      <c r="B27" s="10"/>
      <c r="C27" s="9"/>
      <c r="D27" s="10"/>
      <c r="E27" s="9"/>
      <c r="F27" s="50"/>
    </row>
    <row r="28" spans="1:7">
      <c r="A28" s="6" t="s">
        <v>18</v>
      </c>
      <c r="B28" s="11">
        <v>3</v>
      </c>
      <c r="C28" s="29">
        <f>(B28/B48)*100</f>
        <v>5.1724137931034484</v>
      </c>
      <c r="D28" s="37">
        <v>650000</v>
      </c>
      <c r="E28" s="75">
        <f>(D28/D48)*100</f>
        <v>3.06674684872889</v>
      </c>
      <c r="F28" s="50" t="s">
        <v>27</v>
      </c>
    </row>
    <row r="29" spans="1:7">
      <c r="A29" s="8" t="s">
        <v>14</v>
      </c>
      <c r="B29" s="12">
        <f>SUM(B28)</f>
        <v>3</v>
      </c>
      <c r="C29" s="23">
        <f>SUM(C28)</f>
        <v>5.1724137931034484</v>
      </c>
      <c r="D29" s="41">
        <f>SUM(D28)</f>
        <v>650000</v>
      </c>
      <c r="E29" s="23">
        <f>SUM(E28)</f>
        <v>3.06674684872889</v>
      </c>
      <c r="F29" s="51"/>
    </row>
    <row r="30" spans="1:7">
      <c r="A30" s="5" t="s">
        <v>19</v>
      </c>
      <c r="B30" s="10"/>
      <c r="C30" s="9"/>
      <c r="D30" s="10"/>
      <c r="E30" s="9"/>
      <c r="F30" s="50"/>
    </row>
    <row r="31" spans="1:7">
      <c r="A31" s="7" t="s">
        <v>37</v>
      </c>
      <c r="B31" s="11">
        <v>8</v>
      </c>
      <c r="C31" s="29">
        <f>(B31/B48)*100</f>
        <v>13.793103448275861</v>
      </c>
      <c r="D31" s="37">
        <v>5281000</v>
      </c>
      <c r="E31" s="76">
        <f>(D31/D48)*100</f>
        <v>24.916138627903489</v>
      </c>
      <c r="F31" s="50" t="s">
        <v>29</v>
      </c>
    </row>
    <row r="32" spans="1:7">
      <c r="A32" s="7" t="s">
        <v>42</v>
      </c>
      <c r="B32" s="11">
        <v>1</v>
      </c>
      <c r="C32" s="29">
        <f>(B32/B48)*100</f>
        <v>1.7241379310344827</v>
      </c>
      <c r="D32" s="37">
        <v>322700</v>
      </c>
      <c r="E32" s="76">
        <f>(D32/D48)*100</f>
        <v>1.5225218585920197</v>
      </c>
      <c r="F32" s="50" t="s">
        <v>29</v>
      </c>
    </row>
    <row r="33" spans="1:6">
      <c r="A33" s="8" t="s">
        <v>14</v>
      </c>
      <c r="B33" s="12">
        <f>SUM(B31:B32)</f>
        <v>9</v>
      </c>
      <c r="C33" s="23">
        <f>SUM(C31:C32)</f>
        <v>15.517241379310343</v>
      </c>
      <c r="D33" s="39">
        <f>SUM(D31:D32)</f>
        <v>5603700</v>
      </c>
      <c r="E33" s="23">
        <f>SUM(E31:E32)</f>
        <v>26.438660486495507</v>
      </c>
      <c r="F33" s="51"/>
    </row>
    <row r="34" spans="1:6">
      <c r="A34" s="4" t="s">
        <v>22</v>
      </c>
      <c r="B34" s="11"/>
      <c r="C34" s="22"/>
      <c r="D34" s="37"/>
      <c r="E34" s="9"/>
      <c r="F34" s="50"/>
    </row>
    <row r="35" spans="1:6">
      <c r="A35" s="21" t="s">
        <v>21</v>
      </c>
      <c r="B35" s="67"/>
      <c r="C35" s="68"/>
      <c r="D35" s="69"/>
      <c r="E35" s="68"/>
      <c r="F35" s="50"/>
    </row>
    <row r="36" spans="1:6">
      <c r="A36" s="6" t="s">
        <v>20</v>
      </c>
      <c r="B36" s="55">
        <v>4</v>
      </c>
      <c r="C36" s="29">
        <f>(B36/B48)*100</f>
        <v>6.8965517241379306</v>
      </c>
      <c r="D36" s="37">
        <v>125000</v>
      </c>
      <c r="E36" s="76">
        <f>(D36/D48)*100</f>
        <v>0.58975900937094039</v>
      </c>
      <c r="F36" s="50" t="s">
        <v>29</v>
      </c>
    </row>
    <row r="37" spans="1:6">
      <c r="A37" s="7" t="s">
        <v>36</v>
      </c>
      <c r="B37" s="11">
        <v>1</v>
      </c>
      <c r="C37" s="29">
        <f>(B37/B48)*100</f>
        <v>1.7241379310344827</v>
      </c>
      <c r="D37" s="38">
        <v>20000</v>
      </c>
      <c r="E37" s="75">
        <f>(D37/D48)*100</f>
        <v>9.4361441499350468E-2</v>
      </c>
      <c r="F37" s="50" t="s">
        <v>29</v>
      </c>
    </row>
    <row r="38" spans="1:6">
      <c r="A38" s="8" t="s">
        <v>14</v>
      </c>
      <c r="B38" s="12">
        <f>SUM(B36:B37)</f>
        <v>5</v>
      </c>
      <c r="C38" s="23">
        <f>SUM(C36:C37)</f>
        <v>8.6206896551724128</v>
      </c>
      <c r="D38" s="40">
        <f>SUM(D36:D37)</f>
        <v>145000</v>
      </c>
      <c r="E38" s="23">
        <f>SUM(E36:E37)</f>
        <v>0.68412045087029083</v>
      </c>
      <c r="F38" s="51"/>
    </row>
    <row r="39" spans="1:6">
      <c r="A39" s="63"/>
      <c r="B39" s="11"/>
      <c r="C39" s="64"/>
      <c r="D39" s="37"/>
      <c r="E39" s="64"/>
      <c r="F39" s="55">
        <v>5</v>
      </c>
    </row>
    <row r="40" spans="1:6">
      <c r="A40" s="56"/>
      <c r="B40" s="56"/>
      <c r="C40" s="65"/>
      <c r="D40" s="66"/>
      <c r="E40" s="65"/>
      <c r="F40" s="55"/>
    </row>
    <row r="41" spans="1:6">
      <c r="F41" s="53"/>
    </row>
    <row r="42" spans="1:6">
      <c r="A42" s="80" t="s">
        <v>2</v>
      </c>
      <c r="B42" s="18" t="s">
        <v>3</v>
      </c>
      <c r="C42" s="19" t="s">
        <v>5</v>
      </c>
      <c r="D42" s="80" t="s">
        <v>7</v>
      </c>
      <c r="E42" s="13" t="s">
        <v>5</v>
      </c>
      <c r="F42" s="13" t="s">
        <v>9</v>
      </c>
    </row>
    <row r="43" spans="1:6">
      <c r="A43" s="81"/>
      <c r="B43" s="20" t="s">
        <v>4</v>
      </c>
      <c r="C43" s="16" t="s">
        <v>6</v>
      </c>
      <c r="D43" s="81"/>
      <c r="E43" s="16" t="s">
        <v>8</v>
      </c>
      <c r="F43" s="16" t="s">
        <v>10</v>
      </c>
    </row>
    <row r="44" spans="1:6">
      <c r="A44" s="5" t="s">
        <v>26</v>
      </c>
      <c r="B44" s="10"/>
      <c r="C44" s="9"/>
      <c r="D44" s="10"/>
      <c r="E44" s="9"/>
      <c r="F44" s="50"/>
    </row>
    <row r="45" spans="1:6">
      <c r="A45" s="21" t="s">
        <v>24</v>
      </c>
      <c r="B45" s="10"/>
      <c r="C45" s="9"/>
      <c r="D45" s="10"/>
      <c r="E45" s="9"/>
      <c r="F45" s="50"/>
    </row>
    <row r="46" spans="1:6">
      <c r="A46" s="6" t="s">
        <v>23</v>
      </c>
      <c r="B46" s="11">
        <v>1</v>
      </c>
      <c r="C46" s="29">
        <f>(B46/B48)*100</f>
        <v>1.7241379310344827</v>
      </c>
      <c r="D46" s="79">
        <v>30000</v>
      </c>
      <c r="E46" s="76">
        <f>(D46/D48)*100</f>
        <v>0.14154216224902569</v>
      </c>
      <c r="F46" s="50" t="s">
        <v>27</v>
      </c>
    </row>
    <row r="47" spans="1:6">
      <c r="A47" s="8" t="s">
        <v>14</v>
      </c>
      <c r="B47" s="73">
        <f>SUM(B45:B46)</f>
        <v>1</v>
      </c>
      <c r="C47" s="74">
        <f>SUM(C45:C46)</f>
        <v>1.7241379310344827</v>
      </c>
      <c r="D47" s="72">
        <f>SUM(D45:D46)</f>
        <v>30000</v>
      </c>
      <c r="E47" s="23">
        <f>SUM(E45:E46)</f>
        <v>0.14154216224902569</v>
      </c>
      <c r="F47" s="51"/>
    </row>
    <row r="48" spans="1:6">
      <c r="A48" s="8" t="s">
        <v>25</v>
      </c>
      <c r="B48" s="73">
        <f>SUM(B47,B38,B33,B29,B26,B16,B9)</f>
        <v>58</v>
      </c>
      <c r="C48" s="74">
        <f>SUM(C47,C38,C33,C29,C26,C16,C9)</f>
        <v>99.999999999999986</v>
      </c>
      <c r="D48" s="72">
        <f>SUM(D47,D38,D33,D29,D26,D16,D9)</f>
        <v>21195098</v>
      </c>
      <c r="E48" s="48">
        <f>SUM(E47,E38,E33,E29,E26,E16,E9)</f>
        <v>99.999999999999986</v>
      </c>
      <c r="F48" s="51"/>
    </row>
    <row r="49" spans="1:6">
      <c r="A49" s="56"/>
      <c r="B49" s="57"/>
      <c r="C49" s="58"/>
      <c r="D49" s="83"/>
      <c r="E49" s="71"/>
      <c r="F49" s="55"/>
    </row>
    <row r="50" spans="1:6">
      <c r="A50" s="56"/>
      <c r="B50" s="56"/>
      <c r="C50" s="65"/>
      <c r="D50" s="70"/>
      <c r="E50" s="71"/>
      <c r="F50" s="55"/>
    </row>
    <row r="51" spans="1:6">
      <c r="A51" s="63"/>
      <c r="B51" s="10"/>
      <c r="C51" s="10"/>
      <c r="D51" s="37"/>
      <c r="E51" s="10"/>
      <c r="F51" s="55"/>
    </row>
    <row r="52" spans="1:6">
      <c r="A52" s="56"/>
      <c r="B52" s="56"/>
      <c r="C52" s="65"/>
      <c r="D52" s="70"/>
      <c r="E52" s="65"/>
      <c r="F52" s="55"/>
    </row>
    <row r="53" spans="1:6">
      <c r="A53" s="56"/>
      <c r="B53" s="56"/>
      <c r="C53" s="65"/>
      <c r="D53" s="70"/>
      <c r="E53" s="71"/>
      <c r="F53" s="55"/>
    </row>
    <row r="54" spans="1:6">
      <c r="A54" s="56"/>
      <c r="B54" s="56"/>
      <c r="C54" s="65"/>
      <c r="D54" s="70"/>
      <c r="E54" s="71"/>
      <c r="F54" s="55"/>
    </row>
    <row r="56" spans="1:6">
      <c r="C56" s="10"/>
    </row>
    <row r="59" spans="1:6">
      <c r="F59" s="53">
        <v>6</v>
      </c>
    </row>
    <row r="60" spans="1:6">
      <c r="F60" s="53"/>
    </row>
  </sheetData>
  <mergeCells count="9">
    <mergeCell ref="A21:A22"/>
    <mergeCell ref="D21:D22"/>
    <mergeCell ref="A42:A43"/>
    <mergeCell ref="D42:D43"/>
    <mergeCell ref="A1:F1"/>
    <mergeCell ref="A2:F2"/>
    <mergeCell ref="A3:F3"/>
    <mergeCell ref="A4:A5"/>
    <mergeCell ref="D4:D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2019-10-11T07:22:30Z</cp:lastPrinted>
  <dcterms:created xsi:type="dcterms:W3CDTF">2018-01-23T08:41:14Z</dcterms:created>
  <dcterms:modified xsi:type="dcterms:W3CDTF">2019-10-11T07:22:32Z</dcterms:modified>
</cp:coreProperties>
</file>